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arlo\Downloads\"/>
    </mc:Choice>
  </mc:AlternateContent>
  <bookViews>
    <workbookView xWindow="0" yWindow="0" windowWidth="23040" windowHeight="9072" activeTab="1"/>
  </bookViews>
  <sheets>
    <sheet name="Modelo IPC 2026" sheetId="1" r:id="rId1"/>
    <sheet name="Escenarios" sheetId="2" r:id="rId2"/>
  </sheets>
  <calcPr calcId="162913"/>
</workbook>
</file>

<file path=xl/calcChain.xml><?xml version="1.0" encoding="utf-8"?>
<calcChain xmlns="http://schemas.openxmlformats.org/spreadsheetml/2006/main">
  <c r="C24" i="2" l="1"/>
  <c r="C17" i="2"/>
  <c r="C20" i="2"/>
  <c r="C19" i="2"/>
  <c r="C18" i="2"/>
  <c r="G7" i="1"/>
  <c r="F7" i="1"/>
  <c r="F6" i="1"/>
  <c r="G6" i="1" s="1"/>
  <c r="F5" i="1"/>
  <c r="G5" i="1" s="1"/>
  <c r="G10" i="1" s="1"/>
  <c r="F4" i="1"/>
  <c r="G4" i="1" s="1"/>
  <c r="G3" i="1"/>
  <c r="F3" i="1"/>
  <c r="F2" i="1"/>
  <c r="G2" i="1" s="1"/>
  <c r="G9" i="1" s="1"/>
  <c r="G11" i="1" s="1"/>
  <c r="B4" i="2" s="1"/>
  <c r="E21" i="2" l="1"/>
  <c r="D18" i="2" s="1"/>
  <c r="D20" i="2" l="1"/>
  <c r="D17" i="2"/>
  <c r="B26" i="2" s="1"/>
  <c r="D19" i="2"/>
  <c r="B25" i="2" l="1"/>
  <c r="B24" i="2"/>
</calcChain>
</file>

<file path=xl/sharedStrings.xml><?xml version="1.0" encoding="utf-8"?>
<sst xmlns="http://schemas.openxmlformats.org/spreadsheetml/2006/main" count="55" uniqueCount="51">
  <si>
    <t>Factor</t>
  </si>
  <si>
    <t>Tipo</t>
  </si>
  <si>
    <t>Prob. mínima</t>
  </si>
  <si>
    <t>Prob. máxima</t>
  </si>
  <si>
    <t>Peso</t>
  </si>
  <si>
    <t>Prob. esperada</t>
  </si>
  <si>
    <t>Contribución ponderada</t>
  </si>
  <si>
    <t>Servicios y costes laborales</t>
  </si>
  <si>
    <t>Motor</t>
  </si>
  <si>
    <t>Segunda ronda / indexaciones</t>
  </si>
  <si>
    <t>Riesgos externos</t>
  </si>
  <si>
    <t>Política monetaria restrictiva</t>
  </si>
  <si>
    <t>Freno</t>
  </si>
  <si>
    <t>Normalización energética</t>
  </si>
  <si>
    <t>Expectativas de inflación ancladas</t>
  </si>
  <si>
    <t>Motores (suma ponderada)</t>
  </si>
  <si>
    <t>Frenos (suma ponderada)</t>
  </si>
  <si>
    <t>Presión neta</t>
  </si>
  <si>
    <t>Escenarios finales (S1–S4)</t>
  </si>
  <si>
    <t>Entrada del modelo</t>
  </si>
  <si>
    <t>Presión neta (de hoja 1)</t>
  </si>
  <si>
    <t>Sensibilidad (k)</t>
  </si>
  <si>
    <t>Sesgo base S1 (b1)</t>
  </si>
  <si>
    <t>Sesgo base S2 (b2)</t>
  </si>
  <si>
    <t>Sesgo base S3 (b3)</t>
  </si>
  <si>
    <t>Sesgo base S4 (b4)</t>
  </si>
  <si>
    <t>Escenarios</t>
  </si>
  <si>
    <t>Escenario</t>
  </si>
  <si>
    <t>Rango IPC</t>
  </si>
  <si>
    <t>Logit z</t>
  </si>
  <si>
    <t>Probabilidad</t>
  </si>
  <si>
    <t>Punto medio IPC</t>
  </si>
  <si>
    <t>S1</t>
  </si>
  <si>
    <t>S2</t>
  </si>
  <si>
    <t>S3</t>
  </si>
  <si>
    <t>S4</t>
  </si>
  <si>
    <t>Denominador</t>
  </si>
  <si>
    <t>Resumen</t>
  </si>
  <si>
    <t>Inflación esperada (aprox.)</t>
  </si>
  <si>
    <t>Nota</t>
  </si>
  <si>
    <t>Estas probabilidades se derivan de una transformación softmax de la presión neta (hoja 1) con parámetros b y k editables.</t>
  </si>
  <si>
    <t>S1 (baja)</t>
  </si>
  <si>
    <t>S2 (objetivo)</t>
  </si>
  <si>
    <t>S3 (moderada alta)</t>
  </si>
  <si>
    <t>S4 (alta)</t>
  </si>
  <si>
    <t>&lt; 2%</t>
  </si>
  <si>
    <t>2%–2,4%</t>
  </si>
  <si>
    <t>2,4%–2,8%</t>
  </si>
  <si>
    <t>&gt; 2,8%</t>
  </si>
  <si>
    <t>Prob. de estar ≥ 2,4% (S3+S4)</t>
  </si>
  <si>
    <t>Prob. de estar ≤ 2,4% (S1+S2)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</si>
</sst>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"/>
    <numFmt numFmtId="166" formatCode="0.0%"/>
  </numFmts>
  <fonts count="4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4"/>
      <name val="Calibri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D0D0D0"/>
      </left>
      <right style="thin">
        <color rgb="FFD0D0D0"/>
      </right>
      <top style="thin">
        <color rgb="FFD0D0D0"/>
      </top>
      <bottom style="thin">
        <color rgb="FFD0D0D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165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0" fontId="0" fillId="0" borderId="1" xfId="0" applyNumberFormat="1" applyBorder="1" applyAlignment="1">
      <alignment horizontal="center"/>
    </xf>
    <xf numFmtId="0" fontId="1" fillId="0" borderId="0" xfId="0" applyFont="1" applyAlignment="1">
      <alignment horizontal="right"/>
    </xf>
    <xf numFmtId="164" fontId="0" fillId="0" borderId="0" xfId="0" applyNumberFormat="1" applyAlignment="1">
      <alignment horizontal="left"/>
    </xf>
    <xf numFmtId="10" fontId="0" fillId="0" borderId="0" xfId="0" applyNumberFormat="1"/>
    <xf numFmtId="166" fontId="0" fillId="0" borderId="0" xfId="0" applyNumberFormat="1"/>
    <xf numFmtId="0" fontId="0" fillId="0" borderId="0" xfId="0" applyAlignment="1">
      <alignment wrapText="1"/>
    </xf>
    <xf numFmtId="0" fontId="0" fillId="0" borderId="0" xfId="0"/>
    <xf numFmtId="9" fontId="0" fillId="0" borderId="0" xfId="1" applyFont="1"/>
    <xf numFmtId="10" fontId="0" fillId="0" borderId="1" xfId="1" applyNumberFormat="1" applyFont="1" applyBorder="1" applyAlignment="1">
      <alignment horizontal="center"/>
    </xf>
    <xf numFmtId="0" fontId="0" fillId="0" borderId="0" xfId="0" applyAlignment="1">
      <alignment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0" i="0" u="none" strike="noStrike" kern="1200" cap="none" spc="5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j-ea"/>
                <a:cs typeface="+mj-cs"/>
              </a:defRPr>
            </a:pPr>
            <a:r>
              <a:rPr lang="en-US">
                <a:latin typeface="+mn-lt"/>
              </a:rPr>
              <a:t>Distribución de probabilidad - IPC España 2026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cap="none" spc="50" normalizeH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j-ea"/>
              <a:cs typeface="+mj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Escenarios!$D$16</c:f>
              <c:strCache>
                <c:ptCount val="1"/>
                <c:pt idx="0">
                  <c:v>Probabilidad</c:v>
                </c:pt>
              </c:strCache>
            </c:strRef>
          </c:tx>
          <c:spPr>
            <a:solidFill>
              <a:schemeClr val="accent1">
                <a:alpha val="70000"/>
              </a:schemeClr>
            </a:solidFill>
            <a:ln>
              <a:noFill/>
            </a:ln>
            <a:effectLst/>
          </c:spPr>
          <c:invertIfNegative val="0"/>
          <c:cat>
            <c:strRef>
              <c:f>Escenarios!$B$17:$B$20</c:f>
              <c:strCache>
                <c:ptCount val="4"/>
                <c:pt idx="0">
                  <c:v>&lt; 2%</c:v>
                </c:pt>
                <c:pt idx="1">
                  <c:v>2%–2,4%</c:v>
                </c:pt>
                <c:pt idx="2">
                  <c:v>2,4%–2,8%</c:v>
                </c:pt>
                <c:pt idx="3">
                  <c:v>&gt; 2,8%</c:v>
                </c:pt>
              </c:strCache>
            </c:strRef>
          </c:cat>
          <c:val>
            <c:numRef>
              <c:f>Escenarios!$D$17:$D$20</c:f>
              <c:numCache>
                <c:formatCode>0.0%</c:formatCode>
                <c:ptCount val="4"/>
                <c:pt idx="0">
                  <c:v>0.12295621446653353</c:v>
                </c:pt>
                <c:pt idx="1">
                  <c:v>0.55937959977101182</c:v>
                </c:pt>
                <c:pt idx="2">
                  <c:v>0.25900006484068283</c:v>
                </c:pt>
                <c:pt idx="3">
                  <c:v>5.866412092177184E-2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1A9-4E18-B70C-1BB9EB5CAA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25"/>
        <c:axId val="164905376"/>
        <c:axId val="164902880"/>
      </c:barChart>
      <c:catAx>
        <c:axId val="164905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587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2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4902880"/>
        <c:crosses val="autoZero"/>
        <c:auto val="1"/>
        <c:lblAlgn val="ctr"/>
        <c:lblOffset val="100"/>
        <c:noMultiLvlLbl val="0"/>
      </c:catAx>
      <c:valAx>
        <c:axId val="1649028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2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164905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 cap="none" spc="2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bg1"/>
    </cs:fontRef>
    <cs:spPr>
      <a:solidFill>
        <a:schemeClr val="tx1">
          <a:lumMod val="50000"/>
          <a:lumOff val="50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>
            <a:alpha val="70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70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 baseline="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1600" b="0" i="0" kern="1200" cap="none" spc="5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121920</xdr:rowOff>
    </xdr:to>
    <xdr:sp macro="" textlink="">
      <xdr:nvSpPr>
        <xdr:cNvPr id="2049" name="AutoShape 1" descr="Imagen de salida"/>
        <xdr:cNvSpPr>
          <a:spLocks noChangeAspect="1" noChangeArrowheads="1"/>
        </xdr:cNvSpPr>
      </xdr:nvSpPr>
      <xdr:spPr bwMode="auto">
        <a:xfrm>
          <a:off x="4419600" y="777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304800</xdr:colOff>
      <xdr:row>5</xdr:row>
      <xdr:rowOff>121920</xdr:rowOff>
    </xdr:to>
    <xdr:sp macro="" textlink="">
      <xdr:nvSpPr>
        <xdr:cNvPr id="2050" name="AutoShape 2" descr="Imagen de salida"/>
        <xdr:cNvSpPr>
          <a:spLocks noChangeAspect="1" noChangeArrowheads="1"/>
        </xdr:cNvSpPr>
      </xdr:nvSpPr>
      <xdr:spPr bwMode="auto">
        <a:xfrm>
          <a:off x="4419600" y="7772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2</xdr:col>
      <xdr:colOff>297180</xdr:colOff>
      <xdr:row>0</xdr:row>
      <xdr:rowOff>213360</xdr:rowOff>
    </xdr:from>
    <xdr:to>
      <xdr:col>5</xdr:col>
      <xdr:colOff>533400</xdr:colOff>
      <xdr:row>13</xdr:row>
      <xdr:rowOff>45720</xdr:rowOff>
    </xdr:to>
    <xdr:graphicFrame macro="">
      <xdr:nvGraphicFramePr>
        <xdr:cNvPr id="4" name="Gráfico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topLeftCell="B1" workbookViewId="0">
      <selection activeCell="F19" sqref="F19"/>
    </sheetView>
  </sheetViews>
  <sheetFormatPr baseColWidth="10" defaultColWidth="8.88671875" defaultRowHeight="14.4" x14ac:dyDescent="0.3"/>
  <cols>
    <col min="1" max="1" width="29" bestFit="1" customWidth="1"/>
    <col min="2" max="2" width="6.21875" bestFit="1" customWidth="1"/>
    <col min="3" max="3" width="12.33203125" bestFit="1" customWidth="1"/>
    <col min="4" max="4" width="12.6640625" bestFit="1" customWidth="1"/>
    <col min="5" max="5" width="5" bestFit="1" customWidth="1"/>
    <col min="6" max="6" width="23.33203125" bestFit="1" customWidth="1"/>
    <col min="7" max="7" width="21.777343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7</v>
      </c>
      <c r="B2" t="s">
        <v>8</v>
      </c>
      <c r="C2" s="17">
        <v>0.25</v>
      </c>
      <c r="D2" s="17">
        <v>0.45</v>
      </c>
      <c r="E2" s="17">
        <v>0.45</v>
      </c>
      <c r="F2" s="17">
        <f t="shared" ref="F2:F7" si="0">(C2+D2)/2</f>
        <v>0.35</v>
      </c>
      <c r="G2" s="17">
        <f t="shared" ref="G2:G7" si="1">F2*E2</f>
        <v>0.1575</v>
      </c>
    </row>
    <row r="3" spans="1:7" x14ac:dyDescent="0.3">
      <c r="A3" t="s">
        <v>9</v>
      </c>
      <c r="B3" t="s">
        <v>8</v>
      </c>
      <c r="C3" s="17">
        <v>0.25</v>
      </c>
      <c r="D3" s="17">
        <v>0.45</v>
      </c>
      <c r="E3" s="17">
        <v>0.35</v>
      </c>
      <c r="F3" s="17">
        <f t="shared" si="0"/>
        <v>0.35</v>
      </c>
      <c r="G3" s="17">
        <f t="shared" si="1"/>
        <v>0.12249999999999998</v>
      </c>
    </row>
    <row r="4" spans="1:7" x14ac:dyDescent="0.3">
      <c r="A4" t="s">
        <v>10</v>
      </c>
      <c r="B4" t="s">
        <v>8</v>
      </c>
      <c r="C4" s="17">
        <v>0.2</v>
      </c>
      <c r="D4" s="17">
        <v>0.45</v>
      </c>
      <c r="E4" s="17">
        <v>0.2</v>
      </c>
      <c r="F4" s="17">
        <f t="shared" si="0"/>
        <v>0.32500000000000001</v>
      </c>
      <c r="G4" s="17">
        <f t="shared" si="1"/>
        <v>6.5000000000000002E-2</v>
      </c>
    </row>
    <row r="5" spans="1:7" x14ac:dyDescent="0.3">
      <c r="A5" t="s">
        <v>11</v>
      </c>
      <c r="B5" t="s">
        <v>12</v>
      </c>
      <c r="C5" s="17">
        <v>0.35</v>
      </c>
      <c r="D5" s="17">
        <v>0.5</v>
      </c>
      <c r="E5" s="17">
        <v>0.45</v>
      </c>
      <c r="F5" s="17">
        <f t="shared" si="0"/>
        <v>0.42499999999999999</v>
      </c>
      <c r="G5" s="17">
        <f t="shared" si="1"/>
        <v>0.19125</v>
      </c>
    </row>
    <row r="6" spans="1:7" x14ac:dyDescent="0.3">
      <c r="A6" t="s">
        <v>13</v>
      </c>
      <c r="B6" t="s">
        <v>12</v>
      </c>
      <c r="C6" s="17">
        <v>0.3</v>
      </c>
      <c r="D6" s="17">
        <v>0.45</v>
      </c>
      <c r="E6" s="17">
        <v>0.35</v>
      </c>
      <c r="F6" s="17">
        <f t="shared" si="0"/>
        <v>0.375</v>
      </c>
      <c r="G6" s="17">
        <f t="shared" si="1"/>
        <v>0.13124999999999998</v>
      </c>
    </row>
    <row r="7" spans="1:7" x14ac:dyDescent="0.3">
      <c r="A7" t="s">
        <v>14</v>
      </c>
      <c r="B7" t="s">
        <v>12</v>
      </c>
      <c r="C7" s="17">
        <v>0.25</v>
      </c>
      <c r="D7" s="17">
        <v>0.4</v>
      </c>
      <c r="E7" s="17">
        <v>0.2</v>
      </c>
      <c r="F7" s="17">
        <f t="shared" si="0"/>
        <v>0.32500000000000001</v>
      </c>
      <c r="G7" s="17">
        <f t="shared" si="1"/>
        <v>6.5000000000000002E-2</v>
      </c>
    </row>
    <row r="9" spans="1:7" x14ac:dyDescent="0.3">
      <c r="F9" t="s">
        <v>15</v>
      </c>
      <c r="G9" s="17">
        <f>SUM(G2:G4)</f>
        <v>0.34499999999999997</v>
      </c>
    </row>
    <row r="10" spans="1:7" x14ac:dyDescent="0.3">
      <c r="F10" t="s">
        <v>16</v>
      </c>
      <c r="G10" s="17">
        <f>SUM(G5:G7)</f>
        <v>0.38750000000000001</v>
      </c>
    </row>
    <row r="11" spans="1:7" x14ac:dyDescent="0.3">
      <c r="F11" t="s">
        <v>17</v>
      </c>
      <c r="G11" s="17">
        <f>G9-G10</f>
        <v>-4.2500000000000038E-2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workbookViewId="0">
      <selection activeCell="C25" sqref="C25"/>
    </sheetView>
  </sheetViews>
  <sheetFormatPr baseColWidth="10" defaultColWidth="8.88671875" defaultRowHeight="14.4" x14ac:dyDescent="0.3"/>
  <cols>
    <col min="1" max="1" width="28.44140625" bestFit="1" customWidth="1"/>
    <col min="2" max="4" width="18" customWidth="1"/>
    <col min="5" max="5" width="22" customWidth="1"/>
  </cols>
  <sheetData>
    <row r="1" spans="1:5" ht="18" x14ac:dyDescent="0.35">
      <c r="A1" s="2" t="s">
        <v>18</v>
      </c>
    </row>
    <row r="3" spans="1:5" x14ac:dyDescent="0.3">
      <c r="A3" s="1" t="s">
        <v>19</v>
      </c>
    </row>
    <row r="4" spans="1:5" x14ac:dyDescent="0.3">
      <c r="A4" s="3" t="s">
        <v>20</v>
      </c>
      <c r="B4" s="18">
        <f>'Modelo IPC 2026'!G11</f>
        <v>-4.2500000000000038E-2</v>
      </c>
    </row>
    <row r="5" spans="1:5" x14ac:dyDescent="0.3">
      <c r="A5" s="3" t="s">
        <v>21</v>
      </c>
      <c r="B5" s="5">
        <v>2</v>
      </c>
    </row>
    <row r="6" spans="1:5" x14ac:dyDescent="0.3">
      <c r="A6" s="3" t="s">
        <v>22</v>
      </c>
      <c r="B6" s="6">
        <v>-0.4</v>
      </c>
    </row>
    <row r="7" spans="1:5" x14ac:dyDescent="0.3">
      <c r="A7" s="3" t="s">
        <v>23</v>
      </c>
      <c r="B7" s="6">
        <v>1.2</v>
      </c>
    </row>
    <row r="8" spans="1:5" x14ac:dyDescent="0.3">
      <c r="A8" s="3" t="s">
        <v>24</v>
      </c>
      <c r="B8" s="6">
        <v>0.6</v>
      </c>
    </row>
    <row r="9" spans="1:5" x14ac:dyDescent="0.3">
      <c r="A9" s="3" t="s">
        <v>25</v>
      </c>
      <c r="B9" s="6">
        <v>-0.8</v>
      </c>
    </row>
    <row r="10" spans="1:5" x14ac:dyDescent="0.3">
      <c r="A10" s="19" t="s">
        <v>41</v>
      </c>
      <c r="B10" s="6">
        <v>-2</v>
      </c>
    </row>
    <row r="11" spans="1:5" x14ac:dyDescent="0.3">
      <c r="A11" s="19" t="s">
        <v>42</v>
      </c>
      <c r="B11" s="6">
        <v>-1</v>
      </c>
    </row>
    <row r="12" spans="1:5" x14ac:dyDescent="0.3">
      <c r="A12" s="19" t="s">
        <v>43</v>
      </c>
      <c r="B12" s="6">
        <v>1</v>
      </c>
    </row>
    <row r="13" spans="1:5" x14ac:dyDescent="0.3">
      <c r="A13" s="19" t="s">
        <v>44</v>
      </c>
      <c r="B13" s="6">
        <v>2</v>
      </c>
    </row>
    <row r="15" spans="1:5" x14ac:dyDescent="0.3">
      <c r="A15" s="1" t="s">
        <v>26</v>
      </c>
    </row>
    <row r="16" spans="1:5" x14ac:dyDescent="0.3">
      <c r="A16" s="7" t="s">
        <v>27</v>
      </c>
      <c r="B16" s="7" t="s">
        <v>28</v>
      </c>
      <c r="C16" s="7" t="s">
        <v>29</v>
      </c>
      <c r="D16" s="7" t="s">
        <v>30</v>
      </c>
      <c r="E16" s="7" t="s">
        <v>31</v>
      </c>
    </row>
    <row r="17" spans="1:5" x14ac:dyDescent="0.3">
      <c r="A17" s="8" t="s">
        <v>32</v>
      </c>
      <c r="B17" s="8" t="s">
        <v>45</v>
      </c>
      <c r="C17" s="4">
        <f>+B6+B10*$B$5*$B$4</f>
        <v>-0.22999999999999987</v>
      </c>
      <c r="D17" s="9">
        <f>EXP(C17)/$E$21</f>
        <v>0.12295621446653353</v>
      </c>
      <c r="E17" s="10">
        <v>1.7999999999999999E-2</v>
      </c>
    </row>
    <row r="18" spans="1:5" x14ac:dyDescent="0.3">
      <c r="A18" s="8" t="s">
        <v>33</v>
      </c>
      <c r="B18" s="8" t="s">
        <v>46</v>
      </c>
      <c r="C18" s="4">
        <f t="shared" ref="C18:C20" si="0">+B7+B11*$B$5*$B$4</f>
        <v>1.2850000000000001</v>
      </c>
      <c r="D18" s="9">
        <f>EXP(C18)/$E$21</f>
        <v>0.55937959977101182</v>
      </c>
      <c r="E18" s="10">
        <v>2.1999999999999999E-2</v>
      </c>
    </row>
    <row r="19" spans="1:5" x14ac:dyDescent="0.3">
      <c r="A19" s="8" t="s">
        <v>34</v>
      </c>
      <c r="B19" s="8" t="s">
        <v>47</v>
      </c>
      <c r="C19" s="4">
        <f t="shared" si="0"/>
        <v>0.5149999999999999</v>
      </c>
      <c r="D19" s="9">
        <f>EXP(C19)/$E$21</f>
        <v>0.25900006484068283</v>
      </c>
      <c r="E19" s="10">
        <v>2.5999999999999999E-2</v>
      </c>
    </row>
    <row r="20" spans="1:5" x14ac:dyDescent="0.3">
      <c r="A20" s="8" t="s">
        <v>35</v>
      </c>
      <c r="B20" s="8" t="s">
        <v>48</v>
      </c>
      <c r="C20" s="4">
        <f t="shared" si="0"/>
        <v>-0.9700000000000002</v>
      </c>
      <c r="D20" s="9">
        <f>EXP(C20)/$E$21</f>
        <v>5.866412092177184E-2</v>
      </c>
      <c r="E20" s="10">
        <v>2.8000000000000001E-2</v>
      </c>
    </row>
    <row r="21" spans="1:5" x14ac:dyDescent="0.3">
      <c r="D21" s="11" t="s">
        <v>36</v>
      </c>
      <c r="E21" s="12">
        <f>EXP(C17)+EXP(C18)+EXP(C19)+EXP(C20)</f>
        <v>6.4619230996217105</v>
      </c>
    </row>
    <row r="23" spans="1:5" x14ac:dyDescent="0.3">
      <c r="A23" s="1" t="s">
        <v>37</v>
      </c>
    </row>
    <row r="24" spans="1:5" x14ac:dyDescent="0.3">
      <c r="A24" t="s">
        <v>38</v>
      </c>
      <c r="B24" s="13">
        <f>SUMPRODUCT(D17:D20,E17:E20)</f>
        <v>2.2896160127027228E-2</v>
      </c>
      <c r="C24">
        <f>56+26+6+12</f>
        <v>100</v>
      </c>
    </row>
    <row r="25" spans="1:5" x14ac:dyDescent="0.3">
      <c r="A25" t="s">
        <v>49</v>
      </c>
      <c r="B25" s="14">
        <f>D19+D20</f>
        <v>0.3176641857624547</v>
      </c>
    </row>
    <row r="26" spans="1:5" x14ac:dyDescent="0.3">
      <c r="A26" t="s">
        <v>50</v>
      </c>
      <c r="B26" s="14">
        <f>D17+D18</f>
        <v>0.6823358142375453</v>
      </c>
    </row>
    <row r="28" spans="1:5" x14ac:dyDescent="0.3">
      <c r="A28" s="1" t="s">
        <v>39</v>
      </c>
    </row>
    <row r="29" spans="1:5" x14ac:dyDescent="0.3">
      <c r="A29" s="15" t="s">
        <v>40</v>
      </c>
      <c r="B29" s="16"/>
      <c r="C29" s="16"/>
      <c r="D29" s="16"/>
      <c r="E29" s="16"/>
    </row>
    <row r="30" spans="1:5" x14ac:dyDescent="0.3">
      <c r="A30" s="16"/>
      <c r="B30" s="16"/>
      <c r="C30" s="16"/>
      <c r="D30" s="16"/>
      <c r="E30" s="16"/>
    </row>
  </sheetData>
  <mergeCells count="1">
    <mergeCell ref="A29:E30"/>
  </mergeCells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Modelo IPC 2026</vt:lpstr>
      <vt:lpstr>Escenarios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carlo</cp:lastModifiedBy>
  <dcterms:created xsi:type="dcterms:W3CDTF">2026-01-03T17:49:57Z</dcterms:created>
  <dcterms:modified xsi:type="dcterms:W3CDTF">2026-01-03T18:29:58Z</dcterms:modified>
</cp:coreProperties>
</file>